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Titles" localSheetId="0">COG!$1:$4</definedName>
  </definedNames>
  <calcPr calcId="145621"/>
</workbook>
</file>

<file path=xl/calcChain.xml><?xml version="1.0" encoding="utf-8"?>
<calcChain xmlns="http://schemas.openxmlformats.org/spreadsheetml/2006/main">
  <c r="H40" i="5" l="1"/>
  <c r="E40" i="5"/>
  <c r="H39" i="5"/>
  <c r="E39" i="5"/>
  <c r="H38" i="5"/>
  <c r="E38" i="5"/>
  <c r="H37" i="5"/>
  <c r="H36" i="5" s="1"/>
  <c r="E37" i="5"/>
  <c r="G36" i="5"/>
  <c r="G42" i="5" s="1"/>
  <c r="F36" i="5"/>
  <c r="F42" i="5" s="1"/>
  <c r="E36" i="5"/>
  <c r="E42" i="5" s="1"/>
  <c r="D36" i="5"/>
  <c r="D42" i="5" s="1"/>
  <c r="C36" i="5"/>
  <c r="C42" i="5" s="1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  <c r="H25" i="5"/>
  <c r="G25" i="5"/>
  <c r="F25" i="5"/>
  <c r="E25" i="5"/>
  <c r="D25" i="5"/>
  <c r="C25" i="5"/>
  <c r="H23" i="5"/>
  <c r="E23" i="5"/>
  <c r="H22" i="5"/>
  <c r="E22" i="5"/>
  <c r="H21" i="5"/>
  <c r="E21" i="5"/>
  <c r="H20" i="5"/>
  <c r="E20" i="5"/>
  <c r="H19" i="5"/>
  <c r="E19" i="5"/>
  <c r="H18" i="5"/>
  <c r="H16" i="5" s="1"/>
  <c r="E18" i="5"/>
  <c r="H17" i="5"/>
  <c r="E17" i="5"/>
  <c r="G16" i="5"/>
  <c r="F16" i="5"/>
  <c r="E16" i="5"/>
  <c r="D16" i="5"/>
  <c r="C16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H6" i="5" s="1"/>
  <c r="E7" i="5"/>
  <c r="G6" i="5"/>
  <c r="F6" i="5"/>
  <c r="E6" i="5"/>
  <c r="D6" i="5"/>
  <c r="C6" i="5"/>
  <c r="G18" i="4"/>
  <c r="F18" i="4"/>
  <c r="D18" i="4"/>
  <c r="C18" i="4"/>
  <c r="E15" i="4"/>
  <c r="H15" i="4" s="1"/>
  <c r="E14" i="4"/>
  <c r="H14" i="4" s="1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8"/>
  <c r="F16" i="8"/>
  <c r="D16" i="8"/>
  <c r="C16" i="8"/>
  <c r="H14" i="8"/>
  <c r="E14" i="8"/>
  <c r="E12" i="8"/>
  <c r="H12" i="8" s="1"/>
  <c r="H10" i="8"/>
  <c r="E10" i="8"/>
  <c r="E8" i="8"/>
  <c r="H8" i="8" s="1"/>
  <c r="H6" i="8"/>
  <c r="H16" i="8" s="1"/>
  <c r="E6" i="8"/>
  <c r="E16" i="8" s="1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G69" i="6"/>
  <c r="F69" i="6"/>
  <c r="E69" i="6"/>
  <c r="H69" i="6" s="1"/>
  <c r="D69" i="6"/>
  <c r="C69" i="6"/>
  <c r="E68" i="6"/>
  <c r="H68" i="6" s="1"/>
  <c r="E67" i="6"/>
  <c r="H67" i="6" s="1"/>
  <c r="E66" i="6"/>
  <c r="H66" i="6" s="1"/>
  <c r="G65" i="6"/>
  <c r="F65" i="6"/>
  <c r="E65" i="6"/>
  <c r="H65" i="6" s="1"/>
  <c r="D65" i="6"/>
  <c r="C65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E57" i="6"/>
  <c r="H57" i="6" s="1"/>
  <c r="D57" i="6"/>
  <c r="C57" i="6"/>
  <c r="E56" i="6"/>
  <c r="H56" i="6" s="1"/>
  <c r="E55" i="6"/>
  <c r="H55" i="6" s="1"/>
  <c r="E54" i="6"/>
  <c r="H54" i="6" s="1"/>
  <c r="G53" i="6"/>
  <c r="F53" i="6"/>
  <c r="E53" i="6"/>
  <c r="H53" i="6" s="1"/>
  <c r="D53" i="6"/>
  <c r="C53" i="6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G43" i="6"/>
  <c r="F43" i="6"/>
  <c r="E43" i="6"/>
  <c r="H43" i="6" s="1"/>
  <c r="D43" i="6"/>
  <c r="C43" i="6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G33" i="6"/>
  <c r="F33" i="6"/>
  <c r="E33" i="6"/>
  <c r="H33" i="6" s="1"/>
  <c r="D33" i="6"/>
  <c r="C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G23" i="6"/>
  <c r="F23" i="6"/>
  <c r="E23" i="6"/>
  <c r="H23" i="6" s="1"/>
  <c r="D23" i="6"/>
  <c r="C23" i="6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13" i="6"/>
  <c r="F13" i="6"/>
  <c r="E13" i="6"/>
  <c r="H13" i="6" s="1"/>
  <c r="D13" i="6"/>
  <c r="C13" i="6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G5" i="6"/>
  <c r="G77" i="6" s="1"/>
  <c r="F5" i="6"/>
  <c r="F77" i="6" s="1"/>
  <c r="E5" i="6"/>
  <c r="H5" i="6" s="1"/>
  <c r="H77" i="6" s="1"/>
  <c r="D5" i="6"/>
  <c r="D77" i="6" s="1"/>
  <c r="C5" i="6"/>
  <c r="C77" i="6" s="1"/>
  <c r="H42" i="5" l="1"/>
  <c r="H18" i="4"/>
  <c r="E18" i="4"/>
  <c r="E77" i="6"/>
  <c r="G54" i="4" l="1"/>
  <c r="F54" i="4"/>
  <c r="D54" i="4"/>
  <c r="C54" i="4"/>
  <c r="H52" i="4"/>
  <c r="E52" i="4"/>
  <c r="H50" i="4"/>
  <c r="E50" i="4"/>
  <c r="H48" i="4"/>
  <c r="E48" i="4"/>
  <c r="H46" i="4"/>
  <c r="E46" i="4"/>
  <c r="H44" i="4"/>
  <c r="E44" i="4"/>
  <c r="H42" i="4"/>
  <c r="E42" i="4"/>
  <c r="H40" i="4"/>
  <c r="H54" i="4" s="1"/>
  <c r="E40" i="4"/>
  <c r="E54" i="4" s="1"/>
  <c r="G32" i="4"/>
  <c r="F32" i="4"/>
  <c r="D32" i="4"/>
  <c r="C32" i="4"/>
  <c r="H30" i="4"/>
  <c r="E30" i="4"/>
  <c r="H29" i="4"/>
  <c r="E29" i="4"/>
  <c r="H28" i="4"/>
  <c r="E28" i="4"/>
  <c r="H27" i="4"/>
  <c r="H32" i="4" s="1"/>
  <c r="E27" i="4"/>
  <c r="E32" i="4" s="1"/>
</calcChain>
</file>

<file path=xl/sharedStrings.xml><?xml version="1.0" encoding="utf-8"?>
<sst xmlns="http://schemas.openxmlformats.org/spreadsheetml/2006/main" count="208" uniqueCount="150">
  <si>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</si>
  <si>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</si>
  <si>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</si>
  <si>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</si>
  <si>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</si>
  <si>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</si>
  <si>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</si>
  <si>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</si>
  <si>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</si>
  <si>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</si>
  <si>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</si>
  <si>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</si>
  <si>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</si>
  <si>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</si>
  <si>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</si>
  <si>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</si>
  <si>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</si>
  <si>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</si>
  <si>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</si>
  <si>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</si>
  <si>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</si>
  <si>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</si>
  <si>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</si>
  <si>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</si>
  <si>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</si>
  <si>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</si>
  <si>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</si>
  <si>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</si>
  <si>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</si>
  <si>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</si>
  <si>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</si>
  <si>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</si>
  <si>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</si>
  <si>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</si>
  <si>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</si>
  <si>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</si>
  <si>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</si>
  <si>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</si>
  <si>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</si>
  <si>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</si>
  <si>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</si>
  <si>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</si>
  <si>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</si>
  <si>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</si>
  <si>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</si>
  <si>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</si>
  <si>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</si>
  <si>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</si>
  <si>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</si>
  <si>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</si>
  <si>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</si>
  <si>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</si>
  <si>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</si>
  <si>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</si>
  <si>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</si>
  <si>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</si>
  <si>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</si>
  <si>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</si>
  <si>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</si>
  <si>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</si>
  <si>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</si>
  <si>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</si>
  <si>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</si>
  <si>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</si>
  <si>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</si>
  <si>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</si>
  <si>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</si>
  <si>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</si>
  <si>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</si>
  <si>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</si>
  <si>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</si>
  <si>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</si>
  <si>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</si>
  <si>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</si>
  <si>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</si>
  <si>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</si>
  <si>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</si>
  <si>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</si>
  <si>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</si>
  <si>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</si>
  <si>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</si>
  <si>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</si>
  <si>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</si>
  <si>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</si>
  <si>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</si>
  <si>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</si>
  <si>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</si>
  <si>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</si>
  <si>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</si>
  <si>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</si>
  <si>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</si>
  <si>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</si>
  <si>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</si>
  <si>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</si>
  <si>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</si>
  <si>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</si>
  <si>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</si>
  <si>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</si>
  <si>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</si>
  <si>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</si>
  <si>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</si>
  <si>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</si>
  <si>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</si>
  <si>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</si>
  <si>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</si>
  <si>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</si>
  <si>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</si>
  <si>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</si>
  <si>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</si>
  <si>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</si>
  <si>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</si>
  <si>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</si>
  <si>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</si>
  <si>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</si>
  <si>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</si>
  <si>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</si>
  <si>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</si>
  <si>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</si>
  <si>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</si>
  <si>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</si>
  <si>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</si>
  <si>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</si>
  <si>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</si>
  <si>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</si>
  <si>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</si>
  <si>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</si>
  <si>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</si>
  <si>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</si>
  <si>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OPERACIÓN Y MANTENIMIENTO</t>
  </si>
  <si>
    <t>DIRECCION GENERAL</t>
  </si>
  <si>
    <t>RECURSOS HUMANOS</t>
  </si>
  <si>
    <t>CONTABILIDAD</t>
  </si>
  <si>
    <t>COMERCIALIZACIÓN</t>
  </si>
  <si>
    <t>INFORMATICA</t>
  </si>
  <si>
    <t>SANEAMIENTO</t>
  </si>
  <si>
    <t>COMUNICACIÓN SOCIAL</t>
  </si>
  <si>
    <t>PROGRAMA DE INGENIERIA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</si>
  <si>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</si>
  <si>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</si>
  <si>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</si>
  <si>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</si>
  <si>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</si>
  <si>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</si>
  <si>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PRESIDENTE DEL CONSEJO
C.P.C. LUIS MARTIN LOPEZ FLORES</t>
  </si>
  <si>
    <t>Gobierno (Federal/Estatal/Municipal) de JUNTA MUNICIPAL DE AGUA POTABLE Y ALCANTARILLADO DE CORTAZAR, GTO.
Estado Analítico del Ejercicio del Presupuesto de Egresos
Clasificación Administrativa
Del 1 de Enero al AL 30 DE SEPTIEMBRE DEL 2019</t>
  </si>
  <si>
    <t>JUNTA MUNICIPAL DE AGUA POTABLE Y ALCANTARILLADO DE CORTAZAR, GTO.
Estado Analítico del Ejercicio del Presupuesto de Egresos
Clasificación Administrativa
Del 1 de Enero al AL 30 DE SEPTIEMBRE DEL 2019</t>
  </si>
  <si>
    <t>JUNTA MUNICIPAL DE AGUA POTABLE Y ALCANTARILLADO DE CORTAZAR, GTO.
Estado Analítico del Ejercicio del Presupuesto de Egresos
Clasificación por Objeto del Gasto (Capítulo y Concepto)
Del 1 de Enero al AL 31 DE DICIEMBRE DEL 2019</t>
  </si>
  <si>
    <t>JUNTA MUNICIPAL DE AGUA POTABLE Y ALCANTARILLADO DE CORTAZAR, GTO.
Estado Analítico del Ejercicio del Presupuesto de Egresos
Clasificación Económica (por Tipo de Gasto)
Del 1 de Enero al AL 31 DE DICIEMBRE DEL 2019</t>
  </si>
  <si>
    <t>Sector Paraestatal del Gobierno (Federal/Estatal/Municipal) de JUNTA MUNICIPAL DE AGUA POTABLE Y ALCANTARILLADO DE CORTAZAR, GTO.
Estado Analítico del Ejercicio del Presupuesto de Egresos
Clasificación Administrativa
Del 1 de Enero al AL 31 DE DICIEMBRE DEL 2019</t>
  </si>
  <si>
    <t>JUNTA MUNICIPAL DE AGUA POTABLE Y ALCANTARILLADO DE CORTAZAR, GTO.
Estado Analítico del Ejercicio del Presupuesto de Egresos
Clasificación Funcional (Finalidad y Función)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</si>
</sst>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9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8" applyFont="1" applyAlignment="1" applyProtection="1">
      <alignment vertical="top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6" fillId="0" borderId="0" xfId="8" applyFont="1" applyBorder="1" applyAlignment="1" applyProtection="1">
      <alignment horizontal="left" vertical="top" wrapText="1" indent="2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2" fillId="0" borderId="0" xfId="0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7" t="s">
        <v>146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7" t="s">
        <v>61</v>
      </c>
      <c r="B5" s="7"/>
      <c r="C5" s="14">
        <f>SUM(C6:C12)</f>
        <v>23499091.469999999</v>
      </c>
      <c r="D5" s="14">
        <f>SUM(D6:D12)</f>
        <v>-2759076.8299999996</v>
      </c>
      <c r="E5" s="14">
        <f>C5+D5</f>
        <v>20740014.640000001</v>
      </c>
      <c r="F5" s="14">
        <f>SUM(F6:F12)</f>
        <v>20728098.640000001</v>
      </c>
      <c r="G5" s="14">
        <f>SUM(G6:G12)</f>
        <v>20356349.830000002</v>
      </c>
      <c r="H5" s="14">
        <f>E5-F5</f>
        <v>11916</v>
      </c>
    </row>
    <row r="6" spans="1:8" x14ac:dyDescent="0.2">
      <c r="A6" s="5"/>
      <c r="B6" s="11" t="s">
        <v>70</v>
      </c>
      <c r="C6" s="15">
        <v>12008055.470000001</v>
      </c>
      <c r="D6" s="15">
        <v>-570294.32999999996</v>
      </c>
      <c r="E6" s="15">
        <f t="shared" ref="E6:E69" si="0">C6+D6</f>
        <v>11437761.140000001</v>
      </c>
      <c r="F6" s="15">
        <v>11426224.140000001</v>
      </c>
      <c r="G6" s="15">
        <v>11426224.140000001</v>
      </c>
      <c r="H6" s="15">
        <f t="shared" ref="H6:H69" si="1">E6-F6</f>
        <v>11537</v>
      </c>
    </row>
    <row r="7" spans="1:8" x14ac:dyDescent="0.2">
      <c r="A7" s="5"/>
      <c r="B7" s="11" t="s">
        <v>71</v>
      </c>
      <c r="C7" s="15">
        <v>934456</v>
      </c>
      <c r="D7" s="15">
        <v>-214527.32</v>
      </c>
      <c r="E7" s="15">
        <f t="shared" si="0"/>
        <v>719928.67999999993</v>
      </c>
      <c r="F7" s="15">
        <v>719928.68</v>
      </c>
      <c r="G7" s="15">
        <v>719928.68</v>
      </c>
      <c r="H7" s="15">
        <f t="shared" si="1"/>
        <v>0</v>
      </c>
    </row>
    <row r="8" spans="1:8" x14ac:dyDescent="0.2">
      <c r="A8" s="5"/>
      <c r="B8" s="11" t="s">
        <v>72</v>
      </c>
      <c r="C8" s="15">
        <v>2788268</v>
      </c>
      <c r="D8" s="15">
        <v>-492493.92</v>
      </c>
      <c r="E8" s="15">
        <f t="shared" si="0"/>
        <v>2295774.08</v>
      </c>
      <c r="F8" s="15">
        <v>2295395.08</v>
      </c>
      <c r="G8" s="15">
        <v>2295395.08</v>
      </c>
      <c r="H8" s="15">
        <f t="shared" si="1"/>
        <v>379</v>
      </c>
    </row>
    <row r="9" spans="1:8" x14ac:dyDescent="0.2">
      <c r="A9" s="5"/>
      <c r="B9" s="11" t="s">
        <v>35</v>
      </c>
      <c r="C9" s="15">
        <v>2875066</v>
      </c>
      <c r="D9" s="15">
        <v>94042.37</v>
      </c>
      <c r="E9" s="15">
        <f t="shared" si="0"/>
        <v>2969108.37</v>
      </c>
      <c r="F9" s="15">
        <v>2969108.37</v>
      </c>
      <c r="G9" s="15">
        <v>2597359.56</v>
      </c>
      <c r="H9" s="15">
        <f t="shared" si="1"/>
        <v>0</v>
      </c>
    </row>
    <row r="10" spans="1:8" x14ac:dyDescent="0.2">
      <c r="A10" s="5"/>
      <c r="B10" s="11" t="s">
        <v>73</v>
      </c>
      <c r="C10" s="15">
        <v>3360310</v>
      </c>
      <c r="D10" s="15">
        <v>-42867.63</v>
      </c>
      <c r="E10" s="15">
        <f t="shared" si="0"/>
        <v>3317442.37</v>
      </c>
      <c r="F10" s="15">
        <v>3317442.37</v>
      </c>
      <c r="G10" s="15">
        <v>3317442.37</v>
      </c>
      <c r="H10" s="15">
        <f t="shared" si="1"/>
        <v>0</v>
      </c>
    </row>
    <row r="11" spans="1:8" x14ac:dyDescent="0.2">
      <c r="A11" s="5"/>
      <c r="B11" s="11" t="s">
        <v>36</v>
      </c>
      <c r="C11" s="15">
        <v>1532936</v>
      </c>
      <c r="D11" s="15">
        <v>-1532936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7" t="s">
        <v>62</v>
      </c>
      <c r="B13" s="7"/>
      <c r="C13" s="15">
        <f>SUM(C14:C22)</f>
        <v>7578644</v>
      </c>
      <c r="D13" s="15">
        <f>SUM(D14:D22)</f>
        <v>646289.32999999996</v>
      </c>
      <c r="E13" s="15">
        <f t="shared" si="0"/>
        <v>8224933.3300000001</v>
      </c>
      <c r="F13" s="15">
        <f>SUM(F14:F22)</f>
        <v>7110976.6899999995</v>
      </c>
      <c r="G13" s="15">
        <f>SUM(G14:G22)</f>
        <v>7093852.0999999996</v>
      </c>
      <c r="H13" s="15">
        <f t="shared" si="1"/>
        <v>1113956.6400000006</v>
      </c>
    </row>
    <row r="14" spans="1:8" x14ac:dyDescent="0.2">
      <c r="A14" s="5"/>
      <c r="B14" s="11" t="s">
        <v>75</v>
      </c>
      <c r="C14" s="15">
        <v>577813</v>
      </c>
      <c r="D14" s="15">
        <v>340130.62</v>
      </c>
      <c r="E14" s="15">
        <f t="shared" si="0"/>
        <v>917943.62</v>
      </c>
      <c r="F14" s="15">
        <v>725126.28</v>
      </c>
      <c r="G14" s="15">
        <v>725126.28</v>
      </c>
      <c r="H14" s="15">
        <f t="shared" si="1"/>
        <v>192817.33999999997</v>
      </c>
    </row>
    <row r="15" spans="1:8" x14ac:dyDescent="0.2">
      <c r="A15" s="5"/>
      <c r="B15" s="11" t="s">
        <v>76</v>
      </c>
      <c r="C15" s="15">
        <v>80084</v>
      </c>
      <c r="D15" s="15">
        <v>30600</v>
      </c>
      <c r="E15" s="15">
        <f t="shared" si="0"/>
        <v>110684</v>
      </c>
      <c r="F15" s="15">
        <v>87249.83</v>
      </c>
      <c r="G15" s="15">
        <v>87249.83</v>
      </c>
      <c r="H15" s="15">
        <f t="shared" si="1"/>
        <v>23434.17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5"/>
      <c r="B17" s="11" t="s">
        <v>78</v>
      </c>
      <c r="C17" s="15">
        <v>4158216</v>
      </c>
      <c r="D17" s="15">
        <v>419036.01</v>
      </c>
      <c r="E17" s="15">
        <f t="shared" si="0"/>
        <v>4577252.01</v>
      </c>
      <c r="F17" s="15">
        <v>3931666.93</v>
      </c>
      <c r="G17" s="15">
        <v>3931666.93</v>
      </c>
      <c r="H17" s="15">
        <f t="shared" si="1"/>
        <v>645585.07999999961</v>
      </c>
    </row>
    <row r="18" spans="1:8" x14ac:dyDescent="0.2">
      <c r="A18" s="5"/>
      <c r="B18" s="11" t="s">
        <v>79</v>
      </c>
      <c r="C18" s="15">
        <v>1039608</v>
      </c>
      <c r="D18" s="15">
        <v>-43304.68</v>
      </c>
      <c r="E18" s="15">
        <f t="shared" si="0"/>
        <v>996303.32</v>
      </c>
      <c r="F18" s="15">
        <v>940918.01</v>
      </c>
      <c r="G18" s="15">
        <v>940918.01</v>
      </c>
      <c r="H18" s="15">
        <f t="shared" si="1"/>
        <v>55385.309999999939</v>
      </c>
    </row>
    <row r="19" spans="1:8" x14ac:dyDescent="0.2">
      <c r="A19" s="5"/>
      <c r="B19" s="11" t="s">
        <v>80</v>
      </c>
      <c r="C19" s="15">
        <v>1080844</v>
      </c>
      <c r="D19" s="15">
        <v>-29004.720000000001</v>
      </c>
      <c r="E19" s="15">
        <f t="shared" si="0"/>
        <v>1051839.28</v>
      </c>
      <c r="F19" s="15">
        <v>909789.39</v>
      </c>
      <c r="G19" s="15">
        <v>892664.8</v>
      </c>
      <c r="H19" s="15">
        <f t="shared" si="1"/>
        <v>142049.89000000001</v>
      </c>
    </row>
    <row r="20" spans="1:8" x14ac:dyDescent="0.2">
      <c r="A20" s="5"/>
      <c r="B20" s="11" t="s">
        <v>81</v>
      </c>
      <c r="C20" s="15">
        <v>520313</v>
      </c>
      <c r="D20" s="15">
        <v>-89255.42</v>
      </c>
      <c r="E20" s="15">
        <f t="shared" si="0"/>
        <v>431057.58</v>
      </c>
      <c r="F20" s="15">
        <v>379983.4</v>
      </c>
      <c r="G20" s="15">
        <v>379983.4</v>
      </c>
      <c r="H20" s="15">
        <f t="shared" si="1"/>
        <v>51074.179999999993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5"/>
      <c r="B22" s="11" t="s">
        <v>83</v>
      </c>
      <c r="C22" s="15">
        <v>121766</v>
      </c>
      <c r="D22" s="15">
        <v>18087.52</v>
      </c>
      <c r="E22" s="15">
        <f t="shared" si="0"/>
        <v>139853.51999999999</v>
      </c>
      <c r="F22" s="15">
        <v>136242.85</v>
      </c>
      <c r="G22" s="15">
        <v>136242.85</v>
      </c>
      <c r="H22" s="15">
        <f t="shared" si="1"/>
        <v>3610.6699999999837</v>
      </c>
    </row>
    <row r="23" spans="1:8" x14ac:dyDescent="0.2">
      <c r="A23" s="47" t="s">
        <v>63</v>
      </c>
      <c r="B23" s="7"/>
      <c r="C23" s="15">
        <f>SUM(C24:C32)</f>
        <v>17345577</v>
      </c>
      <c r="D23" s="15">
        <f>SUM(D24:D32)</f>
        <v>585784.96</v>
      </c>
      <c r="E23" s="15">
        <f t="shared" si="0"/>
        <v>17931361.960000001</v>
      </c>
      <c r="F23" s="15">
        <f>SUM(F24:F32)</f>
        <v>17390380.740000002</v>
      </c>
      <c r="G23" s="15">
        <f>SUM(G24:G32)</f>
        <v>17327843.950000003</v>
      </c>
      <c r="H23" s="15">
        <f t="shared" si="1"/>
        <v>540981.21999999881</v>
      </c>
    </row>
    <row r="24" spans="1:8" x14ac:dyDescent="0.2">
      <c r="A24" s="5"/>
      <c r="B24" s="11" t="s">
        <v>84</v>
      </c>
      <c r="C24" s="15">
        <v>7965647</v>
      </c>
      <c r="D24" s="15">
        <v>439389.59</v>
      </c>
      <c r="E24" s="15">
        <f t="shared" si="0"/>
        <v>8405036.5899999999</v>
      </c>
      <c r="F24" s="15">
        <v>8309120.21</v>
      </c>
      <c r="G24" s="15">
        <v>8308432.3700000001</v>
      </c>
      <c r="H24" s="15">
        <f t="shared" si="1"/>
        <v>95916.379999999888</v>
      </c>
    </row>
    <row r="25" spans="1:8" x14ac:dyDescent="0.2">
      <c r="A25" s="5"/>
      <c r="B25" s="11" t="s">
        <v>85</v>
      </c>
      <c r="C25" s="15">
        <v>18700</v>
      </c>
      <c r="D25" s="15">
        <v>0</v>
      </c>
      <c r="E25" s="15">
        <f t="shared" si="0"/>
        <v>18700</v>
      </c>
      <c r="F25" s="15">
        <v>3000</v>
      </c>
      <c r="G25" s="15">
        <v>3000</v>
      </c>
      <c r="H25" s="15">
        <f t="shared" si="1"/>
        <v>15700</v>
      </c>
    </row>
    <row r="26" spans="1:8" x14ac:dyDescent="0.2">
      <c r="A26" s="5"/>
      <c r="B26" s="11" t="s">
        <v>86</v>
      </c>
      <c r="C26" s="15">
        <v>2747789</v>
      </c>
      <c r="D26" s="15">
        <v>-17004.96</v>
      </c>
      <c r="E26" s="15">
        <f t="shared" si="0"/>
        <v>2730784.04</v>
      </c>
      <c r="F26" s="15">
        <v>2606501.81</v>
      </c>
      <c r="G26" s="15">
        <v>2606501.81</v>
      </c>
      <c r="H26" s="15">
        <f t="shared" si="1"/>
        <v>124282.22999999998</v>
      </c>
    </row>
    <row r="27" spans="1:8" x14ac:dyDescent="0.2">
      <c r="A27" s="5"/>
      <c r="B27" s="11" t="s">
        <v>87</v>
      </c>
      <c r="C27" s="15">
        <v>856094</v>
      </c>
      <c r="D27" s="15">
        <v>9731.85</v>
      </c>
      <c r="E27" s="15">
        <f t="shared" si="0"/>
        <v>865825.85</v>
      </c>
      <c r="F27" s="15">
        <v>759625.63</v>
      </c>
      <c r="G27" s="15">
        <v>759625.63</v>
      </c>
      <c r="H27" s="15">
        <f t="shared" si="1"/>
        <v>106200.21999999997</v>
      </c>
    </row>
    <row r="28" spans="1:8" x14ac:dyDescent="0.2">
      <c r="A28" s="5"/>
      <c r="B28" s="11" t="s">
        <v>88</v>
      </c>
      <c r="C28" s="15">
        <v>2939949</v>
      </c>
      <c r="D28" s="15">
        <v>-136168.60999999999</v>
      </c>
      <c r="E28" s="15">
        <f t="shared" si="0"/>
        <v>2803780.39</v>
      </c>
      <c r="F28" s="15">
        <v>2737360.73</v>
      </c>
      <c r="G28" s="15">
        <v>2737360.73</v>
      </c>
      <c r="H28" s="15">
        <f t="shared" si="1"/>
        <v>66419.660000000149</v>
      </c>
    </row>
    <row r="29" spans="1:8" x14ac:dyDescent="0.2">
      <c r="A29" s="5"/>
      <c r="B29" s="11" t="s">
        <v>89</v>
      </c>
      <c r="C29" s="15">
        <v>241200</v>
      </c>
      <c r="D29" s="15">
        <v>8189.66</v>
      </c>
      <c r="E29" s="15">
        <f t="shared" si="0"/>
        <v>249389.66</v>
      </c>
      <c r="F29" s="15">
        <v>186425.22</v>
      </c>
      <c r="G29" s="15">
        <v>186425.22</v>
      </c>
      <c r="H29" s="15">
        <f t="shared" si="1"/>
        <v>62964.44</v>
      </c>
    </row>
    <row r="30" spans="1:8" x14ac:dyDescent="0.2">
      <c r="A30" s="5"/>
      <c r="B30" s="11" t="s">
        <v>90</v>
      </c>
      <c r="C30" s="15">
        <v>39600</v>
      </c>
      <c r="D30" s="15">
        <v>9209.8700000000008</v>
      </c>
      <c r="E30" s="15">
        <f t="shared" si="0"/>
        <v>48809.87</v>
      </c>
      <c r="F30" s="15">
        <v>18189.060000000001</v>
      </c>
      <c r="G30" s="15">
        <v>18189.060000000001</v>
      </c>
      <c r="H30" s="15">
        <f t="shared" si="1"/>
        <v>30620.81</v>
      </c>
    </row>
    <row r="31" spans="1:8" x14ac:dyDescent="0.2">
      <c r="A31" s="5"/>
      <c r="B31" s="11" t="s">
        <v>91</v>
      </c>
      <c r="C31" s="15">
        <v>136000</v>
      </c>
      <c r="D31" s="15">
        <v>-7948.53</v>
      </c>
      <c r="E31" s="15">
        <f t="shared" si="0"/>
        <v>128051.47</v>
      </c>
      <c r="F31" s="15">
        <v>121934.66</v>
      </c>
      <c r="G31" s="15">
        <v>121934.66</v>
      </c>
      <c r="H31" s="15">
        <f t="shared" si="1"/>
        <v>6116.8099999999977</v>
      </c>
    </row>
    <row r="32" spans="1:8" x14ac:dyDescent="0.2">
      <c r="A32" s="5"/>
      <c r="B32" s="11" t="s">
        <v>19</v>
      </c>
      <c r="C32" s="15">
        <v>2400598</v>
      </c>
      <c r="D32" s="15">
        <v>280386.09000000003</v>
      </c>
      <c r="E32" s="15">
        <f t="shared" si="0"/>
        <v>2680984.09</v>
      </c>
      <c r="F32" s="15">
        <v>2648223.42</v>
      </c>
      <c r="G32" s="15">
        <v>2586374.4700000002</v>
      </c>
      <c r="H32" s="15">
        <f t="shared" si="1"/>
        <v>32760.669999999925</v>
      </c>
    </row>
    <row r="33" spans="1:8" x14ac:dyDescent="0.2">
      <c r="A33" s="47" t="s">
        <v>64</v>
      </c>
      <c r="B33" s="7"/>
      <c r="C33" s="15">
        <f>SUM(C34:C42)</f>
        <v>49800</v>
      </c>
      <c r="D33" s="15">
        <f>SUM(D34:D42)</f>
        <v>411077.5</v>
      </c>
      <c r="E33" s="15">
        <f t="shared" si="0"/>
        <v>460877.5</v>
      </c>
      <c r="F33" s="15">
        <f>SUM(F34:F42)</f>
        <v>404838.67</v>
      </c>
      <c r="G33" s="15">
        <f>SUM(G34:G42)</f>
        <v>404838.67</v>
      </c>
      <c r="H33" s="15">
        <f t="shared" si="1"/>
        <v>56038.830000000016</v>
      </c>
    </row>
    <row r="34" spans="1:8" x14ac:dyDescent="0.2">
      <c r="A34" s="5"/>
      <c r="B34" s="11" t="s">
        <v>92</v>
      </c>
      <c r="C34" s="15">
        <v>0</v>
      </c>
      <c r="D34" s="15">
        <v>379077.5</v>
      </c>
      <c r="E34" s="15">
        <f t="shared" si="0"/>
        <v>379077.5</v>
      </c>
      <c r="F34" s="15">
        <v>379077.5</v>
      </c>
      <c r="G34" s="15">
        <v>379077.5</v>
      </c>
      <c r="H34" s="15">
        <f t="shared" si="1"/>
        <v>0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5"/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5"/>
      <c r="B37" s="11" t="s">
        <v>95</v>
      </c>
      <c r="C37" s="15">
        <v>49800</v>
      </c>
      <c r="D37" s="15">
        <v>32000</v>
      </c>
      <c r="E37" s="15">
        <f t="shared" si="0"/>
        <v>81800</v>
      </c>
      <c r="F37" s="15">
        <v>25761.17</v>
      </c>
      <c r="G37" s="15">
        <v>25761.17</v>
      </c>
      <c r="H37" s="15">
        <f t="shared" si="1"/>
        <v>56038.83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7" t="s">
        <v>65</v>
      </c>
      <c r="B43" s="7"/>
      <c r="C43" s="15">
        <f>SUM(C44:C52)</f>
        <v>1082368</v>
      </c>
      <c r="D43" s="15">
        <f>SUM(D44:D52)</f>
        <v>2903241.67</v>
      </c>
      <c r="E43" s="15">
        <f t="shared" si="0"/>
        <v>3985609.67</v>
      </c>
      <c r="F43" s="15">
        <f>SUM(F44:F52)</f>
        <v>3241345.15</v>
      </c>
      <c r="G43" s="15">
        <f>SUM(G44:G52)</f>
        <v>3241345.15</v>
      </c>
      <c r="H43" s="15">
        <f t="shared" si="1"/>
        <v>744264.52</v>
      </c>
    </row>
    <row r="44" spans="1:8" x14ac:dyDescent="0.2">
      <c r="A44" s="5"/>
      <c r="B44" s="11" t="s">
        <v>99</v>
      </c>
      <c r="C44" s="15">
        <v>315270</v>
      </c>
      <c r="D44" s="15">
        <v>66216</v>
      </c>
      <c r="E44" s="15">
        <f t="shared" si="0"/>
        <v>381486</v>
      </c>
      <c r="F44" s="15">
        <v>233070.75</v>
      </c>
      <c r="G44" s="15">
        <v>233070.75</v>
      </c>
      <c r="H44" s="15">
        <f t="shared" si="1"/>
        <v>148415.25</v>
      </c>
    </row>
    <row r="45" spans="1:8" x14ac:dyDescent="0.2">
      <c r="A45" s="5"/>
      <c r="B45" s="11" t="s">
        <v>100</v>
      </c>
      <c r="C45" s="15">
        <v>6000</v>
      </c>
      <c r="D45" s="15">
        <v>48900</v>
      </c>
      <c r="E45" s="15">
        <f t="shared" si="0"/>
        <v>54900</v>
      </c>
      <c r="F45" s="15">
        <v>47578.53</v>
      </c>
      <c r="G45" s="15">
        <v>47578.53</v>
      </c>
      <c r="H45" s="15">
        <f t="shared" si="1"/>
        <v>7321.4700000000012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5"/>
      <c r="B47" s="11" t="s">
        <v>102</v>
      </c>
      <c r="C47" s="15">
        <v>50000</v>
      </c>
      <c r="D47" s="15">
        <v>539982.75</v>
      </c>
      <c r="E47" s="15">
        <f t="shared" si="0"/>
        <v>589982.75</v>
      </c>
      <c r="F47" s="15">
        <v>558948.27</v>
      </c>
      <c r="G47" s="15">
        <v>558948.27</v>
      </c>
      <c r="H47" s="15">
        <f t="shared" si="1"/>
        <v>31034.479999999981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5"/>
      <c r="B49" s="11" t="s">
        <v>104</v>
      </c>
      <c r="C49" s="15">
        <v>513748</v>
      </c>
      <c r="D49" s="15">
        <v>757334.97</v>
      </c>
      <c r="E49" s="15">
        <f t="shared" si="0"/>
        <v>1271082.97</v>
      </c>
      <c r="F49" s="15">
        <v>835647.6</v>
      </c>
      <c r="G49" s="15">
        <v>835647.6</v>
      </c>
      <c r="H49" s="15">
        <f t="shared" si="1"/>
        <v>435435.37</v>
      </c>
    </row>
    <row r="50" spans="1:8" x14ac:dyDescent="0.2">
      <c r="A50" s="5"/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5"/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5"/>
      <c r="B52" s="11" t="s">
        <v>107</v>
      </c>
      <c r="C52" s="15">
        <v>197350</v>
      </c>
      <c r="D52" s="15">
        <v>1490807.95</v>
      </c>
      <c r="E52" s="15">
        <f t="shared" si="0"/>
        <v>1688157.95</v>
      </c>
      <c r="F52" s="15">
        <v>1566100</v>
      </c>
      <c r="G52" s="15">
        <v>1566100</v>
      </c>
      <c r="H52" s="15">
        <f t="shared" si="1"/>
        <v>122057.94999999995</v>
      </c>
    </row>
    <row r="53" spans="1:8" x14ac:dyDescent="0.2">
      <c r="A53" s="47" t="s">
        <v>66</v>
      </c>
      <c r="B53" s="7"/>
      <c r="C53" s="15">
        <f>SUM(C54:C56)</f>
        <v>12851188</v>
      </c>
      <c r="D53" s="15">
        <f>SUM(D54:D56)</f>
        <v>10355213.59</v>
      </c>
      <c r="E53" s="15">
        <f t="shared" si="0"/>
        <v>23206401.59</v>
      </c>
      <c r="F53" s="15">
        <f>SUM(F54:F56)</f>
        <v>12710828.98</v>
      </c>
      <c r="G53" s="15">
        <f>SUM(G54:G56)</f>
        <v>12710828.98</v>
      </c>
      <c r="H53" s="15">
        <f t="shared" si="1"/>
        <v>10495572.609999999</v>
      </c>
    </row>
    <row r="54" spans="1:8" x14ac:dyDescent="0.2">
      <c r="A54" s="5"/>
      <c r="B54" s="11" t="s">
        <v>108</v>
      </c>
      <c r="C54" s="15">
        <v>12668878</v>
      </c>
      <c r="D54" s="15">
        <v>9263224.1300000008</v>
      </c>
      <c r="E54" s="15">
        <f t="shared" si="0"/>
        <v>21932102.130000003</v>
      </c>
      <c r="F54" s="15">
        <v>11568022.380000001</v>
      </c>
      <c r="G54" s="15">
        <v>11568022.380000001</v>
      </c>
      <c r="H54" s="15">
        <f t="shared" si="1"/>
        <v>10364079.750000002</v>
      </c>
    </row>
    <row r="55" spans="1:8" x14ac:dyDescent="0.2">
      <c r="A55" s="5"/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5"/>
      <c r="B56" s="11" t="s">
        <v>110</v>
      </c>
      <c r="C56" s="15">
        <v>182310</v>
      </c>
      <c r="D56" s="15">
        <v>1091989.46</v>
      </c>
      <c r="E56" s="15">
        <f t="shared" si="0"/>
        <v>1274299.46</v>
      </c>
      <c r="F56" s="15">
        <v>1142806.6000000001</v>
      </c>
      <c r="G56" s="15">
        <v>1142806.6000000001</v>
      </c>
      <c r="H56" s="15">
        <f t="shared" si="1"/>
        <v>131492.85999999987</v>
      </c>
    </row>
    <row r="57" spans="1:8" x14ac:dyDescent="0.2">
      <c r="A57" s="47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7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7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62406668.469999999</v>
      </c>
      <c r="D77" s="17">
        <f t="shared" si="4"/>
        <v>12142530.220000001</v>
      </c>
      <c r="E77" s="17">
        <f t="shared" si="4"/>
        <v>74549198.689999998</v>
      </c>
      <c r="F77" s="17">
        <f t="shared" si="4"/>
        <v>61586468.870000005</v>
      </c>
      <c r="G77" s="17">
        <f t="shared" si="4"/>
        <v>61135058.680000007</v>
      </c>
      <c r="H77" s="17">
        <f t="shared" si="4"/>
        <v>12962729.819999998</v>
      </c>
    </row>
    <row r="79" spans="1:8" x14ac:dyDescent="0.2">
      <c r="B79" s="50" t="s">
        <v>137</v>
      </c>
      <c r="C79" s="51"/>
      <c r="D79" s="52"/>
      <c r="E79" s="52"/>
      <c r="F79" s="52"/>
      <c r="G79" s="52"/>
      <c r="H79" s="52"/>
    </row>
    <row r="80" spans="1:8" x14ac:dyDescent="0.2">
      <c r="B80" s="51"/>
      <c r="C80" s="51"/>
      <c r="D80" s="52"/>
      <c r="E80" s="52"/>
      <c r="F80" s="52"/>
      <c r="G80" s="52"/>
      <c r="H80" s="52"/>
    </row>
    <row r="81" spans="2:8" x14ac:dyDescent="0.2">
      <c r="B81" s="51"/>
      <c r="C81" s="51"/>
      <c r="D81" s="52"/>
      <c r="E81" s="52"/>
      <c r="F81" s="52"/>
      <c r="G81" s="52"/>
      <c r="H81" s="52"/>
    </row>
    <row r="82" spans="2:8" x14ac:dyDescent="0.2">
      <c r="B82" s="51"/>
      <c r="C82" s="51"/>
      <c r="D82" s="51"/>
      <c r="E82" s="52"/>
      <c r="F82" s="52"/>
      <c r="G82" s="52"/>
      <c r="H82" s="52"/>
    </row>
    <row r="83" spans="2:8" x14ac:dyDescent="0.2">
      <c r="B83" s="51" t="s">
        <v>138</v>
      </c>
      <c r="C83" s="53" t="s">
        <v>139</v>
      </c>
      <c r="D83" s="52"/>
      <c r="E83" s="52"/>
      <c r="F83" s="52"/>
      <c r="G83" s="53" t="s">
        <v>140</v>
      </c>
      <c r="H83" s="52"/>
    </row>
    <row r="84" spans="2:8" ht="22.5" x14ac:dyDescent="0.2">
      <c r="B84" s="54" t="s">
        <v>143</v>
      </c>
      <c r="C84" s="68" t="s">
        <v>141</v>
      </c>
      <c r="D84" s="68"/>
      <c r="E84" s="55"/>
      <c r="F84" s="55"/>
      <c r="G84" s="68" t="s">
        <v>142</v>
      </c>
      <c r="H84" s="68"/>
    </row>
  </sheetData>
  <sheetProtection formatCells="0" formatColumns="0" formatRows="0" autoFilter="0"/>
  <mergeCells count="6">
    <mergeCell ref="A1:H1"/>
    <mergeCell ref="C2:G2"/>
    <mergeCell ref="H2:H3"/>
    <mergeCell ref="A2:B4"/>
    <mergeCell ref="C84:D84"/>
    <mergeCell ref="G84:H8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7" t="s">
        <v>147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48">
        <v>48473112.469999999</v>
      </c>
      <c r="D6" s="48">
        <v>-1115925.04</v>
      </c>
      <c r="E6" s="48">
        <f>C6+D6</f>
        <v>47357187.43</v>
      </c>
      <c r="F6" s="48">
        <v>45634294.740000002</v>
      </c>
      <c r="G6" s="48">
        <v>45182884.549999997</v>
      </c>
      <c r="H6" s="48">
        <f>E6-F6</f>
        <v>1722892.6899999976</v>
      </c>
    </row>
    <row r="7" spans="1:8" x14ac:dyDescent="0.2">
      <c r="A7" s="5"/>
      <c r="B7" s="18"/>
      <c r="C7" s="48"/>
      <c r="D7" s="48"/>
      <c r="E7" s="48"/>
      <c r="F7" s="48"/>
      <c r="G7" s="48"/>
      <c r="H7" s="48"/>
    </row>
    <row r="8" spans="1:8" x14ac:dyDescent="0.2">
      <c r="A8" s="5"/>
      <c r="B8" s="18" t="s">
        <v>1</v>
      </c>
      <c r="C8" s="48">
        <v>13933556</v>
      </c>
      <c r="D8" s="48">
        <v>13258455.26</v>
      </c>
      <c r="E8" s="48">
        <f>C8+D8</f>
        <v>27192011.259999998</v>
      </c>
      <c r="F8" s="48">
        <v>15952174.130000001</v>
      </c>
      <c r="G8" s="48">
        <v>15952174.130000001</v>
      </c>
      <c r="H8" s="48">
        <f>E8-F8</f>
        <v>11239837.129999997</v>
      </c>
    </row>
    <row r="9" spans="1:8" x14ac:dyDescent="0.2">
      <c r="A9" s="5"/>
      <c r="B9" s="18"/>
      <c r="C9" s="48"/>
      <c r="D9" s="48"/>
      <c r="E9" s="48"/>
      <c r="F9" s="48"/>
      <c r="G9" s="48"/>
      <c r="H9" s="48"/>
    </row>
    <row r="10" spans="1:8" x14ac:dyDescent="0.2">
      <c r="A10" s="5"/>
      <c r="B10" s="18" t="s">
        <v>2</v>
      </c>
      <c r="C10" s="48">
        <v>0</v>
      </c>
      <c r="D10" s="48">
        <v>0</v>
      </c>
      <c r="E10" s="48">
        <f>C10+D10</f>
        <v>0</v>
      </c>
      <c r="F10" s="48">
        <v>0</v>
      </c>
      <c r="G10" s="48">
        <v>0</v>
      </c>
      <c r="H10" s="48">
        <f>E10-F10</f>
        <v>0</v>
      </c>
    </row>
    <row r="11" spans="1:8" x14ac:dyDescent="0.2">
      <c r="A11" s="5"/>
      <c r="B11" s="18"/>
      <c r="C11" s="48"/>
      <c r="D11" s="48"/>
      <c r="E11" s="48"/>
      <c r="F11" s="48"/>
      <c r="G11" s="48"/>
      <c r="H11" s="48"/>
    </row>
    <row r="12" spans="1:8" x14ac:dyDescent="0.2">
      <c r="A12" s="5"/>
      <c r="B12" s="18" t="s">
        <v>41</v>
      </c>
      <c r="C12" s="48">
        <v>0</v>
      </c>
      <c r="D12" s="48">
        <v>0</v>
      </c>
      <c r="E12" s="48">
        <f>C12+D12</f>
        <v>0</v>
      </c>
      <c r="F12" s="48">
        <v>0</v>
      </c>
      <c r="G12" s="48">
        <v>0</v>
      </c>
      <c r="H12" s="48">
        <f>E12-F12</f>
        <v>0</v>
      </c>
    </row>
    <row r="13" spans="1:8" x14ac:dyDescent="0.2">
      <c r="A13" s="5"/>
      <c r="B13" s="18"/>
      <c r="C13" s="48"/>
      <c r="D13" s="48"/>
      <c r="E13" s="48"/>
      <c r="F13" s="48"/>
      <c r="G13" s="48"/>
      <c r="H13" s="48"/>
    </row>
    <row r="14" spans="1:8" x14ac:dyDescent="0.2">
      <c r="A14" s="5"/>
      <c r="B14" s="18" t="s">
        <v>38</v>
      </c>
      <c r="C14" s="48">
        <v>0</v>
      </c>
      <c r="D14" s="48">
        <v>0</v>
      </c>
      <c r="E14" s="48">
        <f>C14+D14</f>
        <v>0</v>
      </c>
      <c r="F14" s="48">
        <v>0</v>
      </c>
      <c r="G14" s="48">
        <v>0</v>
      </c>
      <c r="H14" s="48">
        <f>E14-F14</f>
        <v>0</v>
      </c>
    </row>
    <row r="15" spans="1:8" x14ac:dyDescent="0.2">
      <c r="A15" s="6"/>
      <c r="B15" s="19"/>
      <c r="C15" s="49"/>
      <c r="D15" s="49"/>
      <c r="E15" s="49"/>
      <c r="F15" s="49"/>
      <c r="G15" s="49"/>
      <c r="H15" s="49"/>
    </row>
    <row r="16" spans="1:8" x14ac:dyDescent="0.2">
      <c r="A16" s="20"/>
      <c r="B16" s="13" t="s">
        <v>53</v>
      </c>
      <c r="C16" s="17">
        <f>SUM(C6+C8+C10+C12+C14)</f>
        <v>62406668.469999999</v>
      </c>
      <c r="D16" s="17">
        <f>SUM(D6+D8+D10+D12+D14)</f>
        <v>12142530.219999999</v>
      </c>
      <c r="E16" s="17">
        <f>SUM(E6+E8+E10+E12+E14)</f>
        <v>74549198.689999998</v>
      </c>
      <c r="F16" s="17">
        <f t="shared" ref="F16:H16" si="0">SUM(F6+F8+F10+F12+F14)</f>
        <v>61586468.870000005</v>
      </c>
      <c r="G16" s="17">
        <f t="shared" si="0"/>
        <v>61135058.68</v>
      </c>
      <c r="H16" s="17">
        <f t="shared" si="0"/>
        <v>12962729.819999995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opLeftCell="A34" workbookViewId="0">
      <selection activeCell="A35" sqref="A35:H3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7" t="s">
        <v>145</v>
      </c>
      <c r="B1" s="58"/>
      <c r="C1" s="58"/>
      <c r="D1" s="58"/>
      <c r="E1" s="58"/>
      <c r="F1" s="58"/>
      <c r="G1" s="58"/>
      <c r="H1" s="59"/>
    </row>
    <row r="2" spans="1:8" x14ac:dyDescent="0.2">
      <c r="B2" s="26"/>
      <c r="C2" s="26"/>
      <c r="D2" s="26"/>
      <c r="E2" s="26"/>
      <c r="F2" s="26"/>
      <c r="G2" s="26"/>
      <c r="H2" s="26"/>
    </row>
    <row r="3" spans="1:8" x14ac:dyDescent="0.2">
      <c r="A3" s="62" t="s">
        <v>54</v>
      </c>
      <c r="B3" s="63"/>
      <c r="C3" s="57" t="s">
        <v>60</v>
      </c>
      <c r="D3" s="58"/>
      <c r="E3" s="58"/>
      <c r="F3" s="58"/>
      <c r="G3" s="59"/>
      <c r="H3" s="60" t="s">
        <v>59</v>
      </c>
    </row>
    <row r="4" spans="1:8" ht="24.95" customHeight="1" x14ac:dyDescent="0.2">
      <c r="A4" s="64"/>
      <c r="B4" s="65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1"/>
    </row>
    <row r="5" spans="1:8" x14ac:dyDescent="0.2">
      <c r="A5" s="66"/>
      <c r="B5" s="67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7"/>
      <c r="B6" s="24"/>
      <c r="C6" s="35"/>
      <c r="D6" s="35"/>
      <c r="E6" s="35"/>
      <c r="F6" s="35"/>
      <c r="G6" s="35"/>
      <c r="H6" s="35"/>
    </row>
    <row r="7" spans="1:8" x14ac:dyDescent="0.2">
      <c r="A7" s="4" t="s">
        <v>128</v>
      </c>
      <c r="B7" s="22"/>
      <c r="C7" s="15">
        <v>23904707.469999999</v>
      </c>
      <c r="D7" s="15">
        <v>719021.4</v>
      </c>
      <c r="E7" s="15">
        <f>C7+D7</f>
        <v>24623728.869999997</v>
      </c>
      <c r="F7" s="15">
        <v>24337947.210000001</v>
      </c>
      <c r="G7" s="15">
        <v>24176330.579999998</v>
      </c>
      <c r="H7" s="15">
        <f>E7-F7</f>
        <v>285781.65999999642</v>
      </c>
    </row>
    <row r="8" spans="1:8" x14ac:dyDescent="0.2">
      <c r="A8" s="4" t="s">
        <v>129</v>
      </c>
      <c r="B8" s="22"/>
      <c r="C8" s="15">
        <v>2996373</v>
      </c>
      <c r="D8" s="15">
        <v>1918750.72</v>
      </c>
      <c r="E8" s="15">
        <f t="shared" ref="E8:E15" si="0">C8+D8</f>
        <v>4915123.72</v>
      </c>
      <c r="F8" s="15">
        <v>4850665.21</v>
      </c>
      <c r="G8" s="15">
        <v>4801583.47</v>
      </c>
      <c r="H8" s="15">
        <f t="shared" ref="H8:H15" si="1">E8-F8</f>
        <v>64458.509999999776</v>
      </c>
    </row>
    <row r="9" spans="1:8" x14ac:dyDescent="0.2">
      <c r="A9" s="4" t="s">
        <v>130</v>
      </c>
      <c r="B9" s="22"/>
      <c r="C9" s="15">
        <v>4168825</v>
      </c>
      <c r="D9" s="15">
        <v>-1558999.39</v>
      </c>
      <c r="E9" s="15">
        <f t="shared" si="0"/>
        <v>2609825.6100000003</v>
      </c>
      <c r="F9" s="15">
        <v>2393549.19</v>
      </c>
      <c r="G9" s="15">
        <v>2347915.35</v>
      </c>
      <c r="H9" s="15">
        <f t="shared" si="1"/>
        <v>216276.42000000039</v>
      </c>
    </row>
    <row r="10" spans="1:8" x14ac:dyDescent="0.2">
      <c r="A10" s="4" t="s">
        <v>131</v>
      </c>
      <c r="B10" s="22"/>
      <c r="C10" s="15">
        <v>2516276</v>
      </c>
      <c r="D10" s="15">
        <v>43937.51</v>
      </c>
      <c r="E10" s="15">
        <f t="shared" si="0"/>
        <v>2560213.5099999998</v>
      </c>
      <c r="F10" s="15">
        <v>2429648.6</v>
      </c>
      <c r="G10" s="15">
        <v>2391567.85</v>
      </c>
      <c r="H10" s="15">
        <f t="shared" si="1"/>
        <v>130564.90999999968</v>
      </c>
    </row>
    <row r="11" spans="1:8" x14ac:dyDescent="0.2">
      <c r="A11" s="4" t="s">
        <v>132</v>
      </c>
      <c r="B11" s="22"/>
      <c r="C11" s="15">
        <v>4499922</v>
      </c>
      <c r="D11" s="15">
        <v>246516.44</v>
      </c>
      <c r="E11" s="15">
        <f t="shared" si="0"/>
        <v>4746438.4400000004</v>
      </c>
      <c r="F11" s="15">
        <v>4154974.85</v>
      </c>
      <c r="G11" s="15">
        <v>4105674.8</v>
      </c>
      <c r="H11" s="15">
        <f t="shared" si="1"/>
        <v>591463.59000000032</v>
      </c>
    </row>
    <row r="12" spans="1:8" x14ac:dyDescent="0.2">
      <c r="A12" s="4" t="s">
        <v>133</v>
      </c>
      <c r="B12" s="22"/>
      <c r="C12" s="15">
        <v>1706112</v>
      </c>
      <c r="D12" s="15">
        <v>809873.6</v>
      </c>
      <c r="E12" s="15">
        <f t="shared" si="0"/>
        <v>2515985.6</v>
      </c>
      <c r="F12" s="15">
        <v>2137012.16</v>
      </c>
      <c r="G12" s="15">
        <v>2118685.02</v>
      </c>
      <c r="H12" s="15">
        <f t="shared" si="1"/>
        <v>378973.43999999994</v>
      </c>
    </row>
    <row r="13" spans="1:8" x14ac:dyDescent="0.2">
      <c r="A13" s="4" t="s">
        <v>134</v>
      </c>
      <c r="B13" s="22"/>
      <c r="C13" s="15">
        <v>6232380</v>
      </c>
      <c r="D13" s="15">
        <v>-477398.31</v>
      </c>
      <c r="E13" s="15">
        <f t="shared" si="0"/>
        <v>5754981.6900000004</v>
      </c>
      <c r="F13" s="15">
        <v>5524153.6699999999</v>
      </c>
      <c r="G13" s="15">
        <v>5490334.0099999998</v>
      </c>
      <c r="H13" s="15">
        <f t="shared" si="1"/>
        <v>230828.02000000048</v>
      </c>
    </row>
    <row r="14" spans="1:8" x14ac:dyDescent="0.2">
      <c r="A14" s="4" t="s">
        <v>135</v>
      </c>
      <c r="B14" s="22"/>
      <c r="C14" s="15">
        <v>1525988</v>
      </c>
      <c r="D14" s="15">
        <v>-309865.39</v>
      </c>
      <c r="E14" s="15">
        <f t="shared" si="0"/>
        <v>1216122.6099999999</v>
      </c>
      <c r="F14" s="15">
        <v>1046973.37</v>
      </c>
      <c r="G14" s="15">
        <v>1033510.44</v>
      </c>
      <c r="H14" s="15">
        <f t="shared" si="1"/>
        <v>169149.23999999987</v>
      </c>
    </row>
    <row r="15" spans="1:8" x14ac:dyDescent="0.2">
      <c r="A15" s="4" t="s">
        <v>136</v>
      </c>
      <c r="B15" s="22"/>
      <c r="C15" s="15">
        <v>14856085</v>
      </c>
      <c r="D15" s="15">
        <v>10750693.640000001</v>
      </c>
      <c r="E15" s="15">
        <f t="shared" si="0"/>
        <v>25606778.640000001</v>
      </c>
      <c r="F15" s="15">
        <v>14711544.609999999</v>
      </c>
      <c r="G15" s="15">
        <v>14669457.16</v>
      </c>
      <c r="H15" s="15">
        <f t="shared" si="1"/>
        <v>10895234.030000001</v>
      </c>
    </row>
    <row r="16" spans="1:8" x14ac:dyDescent="0.2">
      <c r="A16" s="4"/>
      <c r="B16" s="56"/>
      <c r="C16" s="15"/>
      <c r="D16" s="15"/>
      <c r="E16" s="15"/>
      <c r="F16" s="15"/>
      <c r="G16" s="15"/>
      <c r="H16" s="15"/>
    </row>
    <row r="17" spans="1:8" x14ac:dyDescent="0.2">
      <c r="A17" s="4"/>
      <c r="B17" s="56"/>
      <c r="C17" s="16"/>
      <c r="D17" s="16"/>
      <c r="E17" s="16"/>
      <c r="F17" s="16"/>
      <c r="G17" s="16"/>
      <c r="H17" s="16"/>
    </row>
    <row r="18" spans="1:8" x14ac:dyDescent="0.2">
      <c r="A18" s="25"/>
      <c r="B18" s="46" t="s">
        <v>53</v>
      </c>
      <c r="C18" s="23">
        <f t="shared" ref="C18:H18" si="2">SUM(C7:C17)</f>
        <v>62406668.469999999</v>
      </c>
      <c r="D18" s="23">
        <f t="shared" si="2"/>
        <v>12142530.220000001</v>
      </c>
      <c r="E18" s="23">
        <f t="shared" si="2"/>
        <v>74549198.689999998</v>
      </c>
      <c r="F18" s="23">
        <f t="shared" si="2"/>
        <v>61586468.869999997</v>
      </c>
      <c r="G18" s="23">
        <f t="shared" si="2"/>
        <v>61135058.679999992</v>
      </c>
      <c r="H18" s="23">
        <f t="shared" si="2"/>
        <v>12962729.819999998</v>
      </c>
    </row>
    <row r="21" spans="1:8" ht="45" customHeight="1" x14ac:dyDescent="0.2">
      <c r="A21" s="57" t="s">
        <v>144</v>
      </c>
      <c r="B21" s="58"/>
      <c r="C21" s="58"/>
      <c r="D21" s="58"/>
      <c r="E21" s="58"/>
      <c r="F21" s="58"/>
      <c r="G21" s="58"/>
      <c r="H21" s="59"/>
    </row>
    <row r="23" spans="1:8" x14ac:dyDescent="0.2">
      <c r="A23" s="62" t="s">
        <v>54</v>
      </c>
      <c r="B23" s="63"/>
      <c r="C23" s="57" t="s">
        <v>60</v>
      </c>
      <c r="D23" s="58"/>
      <c r="E23" s="58"/>
      <c r="F23" s="58"/>
      <c r="G23" s="59"/>
      <c r="H23" s="60" t="s">
        <v>59</v>
      </c>
    </row>
    <row r="24" spans="1:8" ht="22.5" x14ac:dyDescent="0.2">
      <c r="A24" s="64"/>
      <c r="B24" s="65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61"/>
    </row>
    <row r="25" spans="1:8" x14ac:dyDescent="0.2">
      <c r="A25" s="66"/>
      <c r="B25" s="67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7"/>
      <c r="B26" s="28"/>
      <c r="C26" s="32"/>
      <c r="D26" s="32"/>
      <c r="E26" s="32"/>
      <c r="F26" s="32"/>
      <c r="G26" s="32"/>
      <c r="H26" s="32"/>
    </row>
    <row r="27" spans="1:8" x14ac:dyDescent="0.2">
      <c r="A27" s="4" t="s">
        <v>8</v>
      </c>
      <c r="B27" s="2"/>
      <c r="C27" s="33">
        <v>0</v>
      </c>
      <c r="D27" s="33">
        <v>0</v>
      </c>
      <c r="E27" s="33">
        <f>C27+D27</f>
        <v>0</v>
      </c>
      <c r="F27" s="33">
        <v>0</v>
      </c>
      <c r="G27" s="33">
        <v>0</v>
      </c>
      <c r="H27" s="33">
        <f>E27-F27</f>
        <v>0</v>
      </c>
    </row>
    <row r="28" spans="1:8" x14ac:dyDescent="0.2">
      <c r="A28" s="4" t="s">
        <v>9</v>
      </c>
      <c r="B28" s="2"/>
      <c r="C28" s="33">
        <v>0</v>
      </c>
      <c r="D28" s="33">
        <v>0</v>
      </c>
      <c r="E28" s="33">
        <f t="shared" ref="E28:E30" si="3">C28+D28</f>
        <v>0</v>
      </c>
      <c r="F28" s="33">
        <v>0</v>
      </c>
      <c r="G28" s="33">
        <v>0</v>
      </c>
      <c r="H28" s="33">
        <f t="shared" ref="H28:H30" si="4">E28-F28</f>
        <v>0</v>
      </c>
    </row>
    <row r="29" spans="1:8" x14ac:dyDescent="0.2">
      <c r="A29" s="4" t="s">
        <v>10</v>
      </c>
      <c r="B29" s="2"/>
      <c r="C29" s="33">
        <v>0</v>
      </c>
      <c r="D29" s="33">
        <v>0</v>
      </c>
      <c r="E29" s="33">
        <f t="shared" si="3"/>
        <v>0</v>
      </c>
      <c r="F29" s="33">
        <v>0</v>
      </c>
      <c r="G29" s="33">
        <v>0</v>
      </c>
      <c r="H29" s="33">
        <f t="shared" si="4"/>
        <v>0</v>
      </c>
    </row>
    <row r="30" spans="1:8" x14ac:dyDescent="0.2">
      <c r="A30" s="4" t="s">
        <v>11</v>
      </c>
      <c r="B30" s="2"/>
      <c r="C30" s="33">
        <v>0</v>
      </c>
      <c r="D30" s="33">
        <v>0</v>
      </c>
      <c r="E30" s="33">
        <f t="shared" si="3"/>
        <v>0</v>
      </c>
      <c r="F30" s="33">
        <v>0</v>
      </c>
      <c r="G30" s="33">
        <v>0</v>
      </c>
      <c r="H30" s="33">
        <f t="shared" si="4"/>
        <v>0</v>
      </c>
    </row>
    <row r="31" spans="1:8" x14ac:dyDescent="0.2">
      <c r="A31" s="4"/>
      <c r="B31" s="2"/>
      <c r="C31" s="34"/>
      <c r="D31" s="34"/>
      <c r="E31" s="34"/>
      <c r="F31" s="34"/>
      <c r="G31" s="34"/>
      <c r="H31" s="34"/>
    </row>
    <row r="32" spans="1:8" x14ac:dyDescent="0.2">
      <c r="A32" s="25"/>
      <c r="B32" s="46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5" spans="1:8" ht="45" customHeight="1" x14ac:dyDescent="0.2">
      <c r="A35" s="57" t="s">
        <v>148</v>
      </c>
      <c r="B35" s="58"/>
      <c r="C35" s="58"/>
      <c r="D35" s="58"/>
      <c r="E35" s="58"/>
      <c r="F35" s="58"/>
      <c r="G35" s="58"/>
      <c r="H35" s="59"/>
    </row>
    <row r="36" spans="1:8" x14ac:dyDescent="0.2">
      <c r="A36" s="62" t="s">
        <v>54</v>
      </c>
      <c r="B36" s="63"/>
      <c r="C36" s="57" t="s">
        <v>60</v>
      </c>
      <c r="D36" s="58"/>
      <c r="E36" s="58"/>
      <c r="F36" s="58"/>
      <c r="G36" s="59"/>
      <c r="H36" s="60" t="s">
        <v>59</v>
      </c>
    </row>
    <row r="37" spans="1:8" ht="22.5" x14ac:dyDescent="0.2">
      <c r="A37" s="64"/>
      <c r="B37" s="65"/>
      <c r="C37" s="9" t="s">
        <v>55</v>
      </c>
      <c r="D37" s="9" t="s">
        <v>125</v>
      </c>
      <c r="E37" s="9" t="s">
        <v>56</v>
      </c>
      <c r="F37" s="9" t="s">
        <v>57</v>
      </c>
      <c r="G37" s="9" t="s">
        <v>58</v>
      </c>
      <c r="H37" s="61"/>
    </row>
    <row r="38" spans="1:8" x14ac:dyDescent="0.2">
      <c r="A38" s="66"/>
      <c r="B38" s="67"/>
      <c r="C38" s="10">
        <v>1</v>
      </c>
      <c r="D38" s="10">
        <v>2</v>
      </c>
      <c r="E38" s="10" t="s">
        <v>126</v>
      </c>
      <c r="F38" s="10">
        <v>4</v>
      </c>
      <c r="G38" s="10">
        <v>5</v>
      </c>
      <c r="H38" s="10" t="s">
        <v>127</v>
      </c>
    </row>
    <row r="39" spans="1:8" x14ac:dyDescent="0.2">
      <c r="A39" s="27"/>
      <c r="B39" s="28"/>
      <c r="C39" s="32"/>
      <c r="D39" s="32"/>
      <c r="E39" s="32"/>
      <c r="F39" s="32"/>
      <c r="G39" s="32"/>
      <c r="H39" s="32"/>
    </row>
    <row r="40" spans="1:8" ht="22.5" x14ac:dyDescent="0.2">
      <c r="A40" s="4"/>
      <c r="B40" s="30" t="s">
        <v>13</v>
      </c>
      <c r="C40" s="33">
        <v>0</v>
      </c>
      <c r="D40" s="33">
        <v>0</v>
      </c>
      <c r="E40" s="33">
        <f>C40+D40</f>
        <v>0</v>
      </c>
      <c r="F40" s="33">
        <v>0</v>
      </c>
      <c r="G40" s="33">
        <v>0</v>
      </c>
      <c r="H40" s="33">
        <f>E40-F40</f>
        <v>0</v>
      </c>
    </row>
    <row r="41" spans="1:8" x14ac:dyDescent="0.2">
      <c r="A41" s="4"/>
      <c r="B41" s="30"/>
      <c r="C41" s="33"/>
      <c r="D41" s="33"/>
      <c r="E41" s="33"/>
      <c r="F41" s="33"/>
      <c r="G41" s="33"/>
      <c r="H41" s="33"/>
    </row>
    <row r="42" spans="1:8" x14ac:dyDescent="0.2">
      <c r="A42" s="4"/>
      <c r="B42" s="30" t="s">
        <v>12</v>
      </c>
      <c r="C42" s="33">
        <v>0</v>
      </c>
      <c r="D42" s="33">
        <v>0</v>
      </c>
      <c r="E42" s="33">
        <f>C42+D42</f>
        <v>0</v>
      </c>
      <c r="F42" s="33">
        <v>0</v>
      </c>
      <c r="G42" s="33">
        <v>0</v>
      </c>
      <c r="H42" s="33">
        <f>E42-F42</f>
        <v>0</v>
      </c>
    </row>
    <row r="43" spans="1:8" x14ac:dyDescent="0.2">
      <c r="A43" s="4"/>
      <c r="B43" s="30"/>
      <c r="C43" s="33"/>
      <c r="D43" s="33"/>
      <c r="E43" s="33"/>
      <c r="F43" s="33"/>
      <c r="G43" s="33"/>
      <c r="H43" s="33"/>
    </row>
    <row r="44" spans="1:8" ht="22.5" x14ac:dyDescent="0.2">
      <c r="A44" s="4"/>
      <c r="B44" s="30" t="s">
        <v>14</v>
      </c>
      <c r="C44" s="33">
        <v>0</v>
      </c>
      <c r="D44" s="33">
        <v>0</v>
      </c>
      <c r="E44" s="33">
        <f>C44+D44</f>
        <v>0</v>
      </c>
      <c r="F44" s="33">
        <v>0</v>
      </c>
      <c r="G44" s="33">
        <v>0</v>
      </c>
      <c r="H44" s="33">
        <f>E44-F44</f>
        <v>0</v>
      </c>
    </row>
    <row r="45" spans="1:8" x14ac:dyDescent="0.2">
      <c r="A45" s="4"/>
      <c r="B45" s="30"/>
      <c r="C45" s="33"/>
      <c r="D45" s="33"/>
      <c r="E45" s="33"/>
      <c r="F45" s="33"/>
      <c r="G45" s="33"/>
      <c r="H45" s="33"/>
    </row>
    <row r="46" spans="1:8" ht="22.5" x14ac:dyDescent="0.2">
      <c r="A46" s="4"/>
      <c r="B46" s="30" t="s">
        <v>26</v>
      </c>
      <c r="C46" s="33">
        <v>0</v>
      </c>
      <c r="D46" s="33">
        <v>0</v>
      </c>
      <c r="E46" s="33">
        <f>C46+D46</f>
        <v>0</v>
      </c>
      <c r="F46" s="33">
        <v>0</v>
      </c>
      <c r="G46" s="33">
        <v>0</v>
      </c>
      <c r="H46" s="33">
        <f>E46-F46</f>
        <v>0</v>
      </c>
    </row>
    <row r="47" spans="1:8" x14ac:dyDescent="0.2">
      <c r="A47" s="4"/>
      <c r="B47" s="30"/>
      <c r="C47" s="33"/>
      <c r="D47" s="33"/>
      <c r="E47" s="33"/>
      <c r="F47" s="33"/>
      <c r="G47" s="33"/>
      <c r="H47" s="33"/>
    </row>
    <row r="48" spans="1:8" ht="22.5" x14ac:dyDescent="0.2">
      <c r="A48" s="4"/>
      <c r="B48" s="30" t="s">
        <v>27</v>
      </c>
      <c r="C48" s="33">
        <v>0</v>
      </c>
      <c r="D48" s="33">
        <v>0</v>
      </c>
      <c r="E48" s="33">
        <f>C48+D48</f>
        <v>0</v>
      </c>
      <c r="F48" s="33">
        <v>0</v>
      </c>
      <c r="G48" s="33">
        <v>0</v>
      </c>
      <c r="H48" s="33">
        <f>E48-F48</f>
        <v>0</v>
      </c>
    </row>
    <row r="49" spans="1:8" x14ac:dyDescent="0.2">
      <c r="A49" s="4"/>
      <c r="B49" s="30"/>
      <c r="C49" s="33"/>
      <c r="D49" s="33"/>
      <c r="E49" s="33"/>
      <c r="F49" s="33"/>
      <c r="G49" s="33"/>
      <c r="H49" s="33"/>
    </row>
    <row r="50" spans="1:8" ht="22.5" x14ac:dyDescent="0.2">
      <c r="A50" s="4"/>
      <c r="B50" s="30" t="s">
        <v>34</v>
      </c>
      <c r="C50" s="33">
        <v>0</v>
      </c>
      <c r="D50" s="33">
        <v>0</v>
      </c>
      <c r="E50" s="33">
        <f>C50+D50</f>
        <v>0</v>
      </c>
      <c r="F50" s="33">
        <v>0</v>
      </c>
      <c r="G50" s="33">
        <v>0</v>
      </c>
      <c r="H50" s="33">
        <f>E50-F50</f>
        <v>0</v>
      </c>
    </row>
    <row r="51" spans="1:8" x14ac:dyDescent="0.2">
      <c r="A51" s="4"/>
      <c r="B51" s="30"/>
      <c r="C51" s="33"/>
      <c r="D51" s="33"/>
      <c r="E51" s="33"/>
      <c r="F51" s="33"/>
      <c r="G51" s="33"/>
      <c r="H51" s="33"/>
    </row>
    <row r="52" spans="1:8" x14ac:dyDescent="0.2">
      <c r="A52" s="4"/>
      <c r="B52" s="30" t="s">
        <v>15</v>
      </c>
      <c r="C52" s="33">
        <v>0</v>
      </c>
      <c r="D52" s="33">
        <v>0</v>
      </c>
      <c r="E52" s="33">
        <f>C52+D52</f>
        <v>0</v>
      </c>
      <c r="F52" s="33">
        <v>0</v>
      </c>
      <c r="G52" s="33">
        <v>0</v>
      </c>
      <c r="H52" s="33">
        <f>E52-F52</f>
        <v>0</v>
      </c>
    </row>
    <row r="53" spans="1:8" x14ac:dyDescent="0.2">
      <c r="A53" s="29"/>
      <c r="B53" s="31"/>
      <c r="C53" s="34"/>
      <c r="D53" s="34"/>
      <c r="E53" s="34"/>
      <c r="F53" s="34"/>
      <c r="G53" s="34"/>
      <c r="H53" s="34"/>
    </row>
    <row r="54" spans="1:8" x14ac:dyDescent="0.2">
      <c r="A54" s="25"/>
      <c r="B54" s="46" t="s">
        <v>53</v>
      </c>
      <c r="C54" s="23">
        <f t="shared" ref="C54:H54" si="5">SUM(C40:C52)</f>
        <v>0</v>
      </c>
      <c r="D54" s="23">
        <f t="shared" si="5"/>
        <v>0</v>
      </c>
      <c r="E54" s="23">
        <f t="shared" si="5"/>
        <v>0</v>
      </c>
      <c r="F54" s="23">
        <f t="shared" si="5"/>
        <v>0</v>
      </c>
      <c r="G54" s="23">
        <f t="shared" si="5"/>
        <v>0</v>
      </c>
      <c r="H54" s="23">
        <f t="shared" si="5"/>
        <v>0</v>
      </c>
    </row>
  </sheetData>
  <sheetProtection formatCells="0" formatColumns="0" formatRows="0" insertRows="0" deleteRows="0" autoFilter="0"/>
  <mergeCells count="12">
    <mergeCell ref="A35:H35"/>
    <mergeCell ref="A36:B38"/>
    <mergeCell ref="C36:G36"/>
    <mergeCell ref="H36:H37"/>
    <mergeCell ref="C23:G23"/>
    <mergeCell ref="H23:H24"/>
    <mergeCell ref="A1:H1"/>
    <mergeCell ref="A3:B5"/>
    <mergeCell ref="A21:H21"/>
    <mergeCell ref="A23:B2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activeCell="A2" sqref="A2:B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7" t="s">
        <v>149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3"/>
      <c r="B5" s="44"/>
      <c r="C5" s="14"/>
      <c r="D5" s="14"/>
      <c r="E5" s="14"/>
      <c r="F5" s="14"/>
      <c r="G5" s="14"/>
      <c r="H5" s="14"/>
    </row>
    <row r="6" spans="1:8" x14ac:dyDescent="0.2">
      <c r="A6" s="40" t="s">
        <v>16</v>
      </c>
      <c r="B6" s="38"/>
      <c r="C6" s="15">
        <f t="shared" ref="C6:H6" si="0">SUM(C7:C14)</f>
        <v>12711011</v>
      </c>
      <c r="D6" s="15">
        <f t="shared" si="0"/>
        <v>-1578410.83</v>
      </c>
      <c r="E6" s="15">
        <f t="shared" si="0"/>
        <v>11132600.17</v>
      </c>
      <c r="F6" s="15">
        <f t="shared" si="0"/>
        <v>10025146.01</v>
      </c>
      <c r="G6" s="15">
        <f t="shared" si="0"/>
        <v>9878668.4399999995</v>
      </c>
      <c r="H6" s="15">
        <f t="shared" si="0"/>
        <v>1107454.1599999997</v>
      </c>
    </row>
    <row r="7" spans="1:8" x14ac:dyDescent="0.2">
      <c r="A7" s="37"/>
      <c r="B7" s="41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7"/>
      <c r="B8" s="41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7"/>
      <c r="B9" s="41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7"/>
      <c r="B10" s="41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7"/>
      <c r="B11" s="41" t="s">
        <v>23</v>
      </c>
      <c r="C11" s="15">
        <v>11185023</v>
      </c>
      <c r="D11" s="15">
        <v>-1268545.44</v>
      </c>
      <c r="E11" s="15">
        <f t="shared" si="1"/>
        <v>9916477.5600000005</v>
      </c>
      <c r="F11" s="15">
        <v>8978172.6400000006</v>
      </c>
      <c r="G11" s="15">
        <v>8845158</v>
      </c>
      <c r="H11" s="15">
        <f t="shared" si="2"/>
        <v>938304.91999999993</v>
      </c>
    </row>
    <row r="12" spans="1:8" x14ac:dyDescent="0.2">
      <c r="A12" s="37"/>
      <c r="B12" s="41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7"/>
      <c r="B13" s="41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7"/>
      <c r="B14" s="41" t="s">
        <v>19</v>
      </c>
      <c r="C14" s="15">
        <v>1525988</v>
      </c>
      <c r="D14" s="15">
        <v>-309865.39</v>
      </c>
      <c r="E14" s="15">
        <f t="shared" si="1"/>
        <v>1216122.6099999999</v>
      </c>
      <c r="F14" s="15">
        <v>1046973.37</v>
      </c>
      <c r="G14" s="15">
        <v>1033510.44</v>
      </c>
      <c r="H14" s="15">
        <f t="shared" si="2"/>
        <v>169149.23999999987</v>
      </c>
    </row>
    <row r="15" spans="1:8" x14ac:dyDescent="0.2">
      <c r="A15" s="39"/>
      <c r="B15" s="41"/>
      <c r="C15" s="15"/>
      <c r="D15" s="15"/>
      <c r="E15" s="15"/>
      <c r="F15" s="15"/>
      <c r="G15" s="15"/>
      <c r="H15" s="15"/>
    </row>
    <row r="16" spans="1:8" x14ac:dyDescent="0.2">
      <c r="A16" s="40" t="s">
        <v>20</v>
      </c>
      <c r="B16" s="42"/>
      <c r="C16" s="15">
        <f t="shared" ref="C16:H16" si="3">SUM(C17:C23)</f>
        <v>49695657.469999999</v>
      </c>
      <c r="D16" s="15">
        <f t="shared" si="3"/>
        <v>13720941.049999999</v>
      </c>
      <c r="E16" s="15">
        <f t="shared" si="3"/>
        <v>63416598.519999996</v>
      </c>
      <c r="F16" s="15">
        <f t="shared" si="3"/>
        <v>51561322.859999999</v>
      </c>
      <c r="G16" s="15">
        <f t="shared" si="3"/>
        <v>51256390.240000002</v>
      </c>
      <c r="H16" s="15">
        <f t="shared" si="3"/>
        <v>11855275.659999998</v>
      </c>
    </row>
    <row r="17" spans="1:8" x14ac:dyDescent="0.2">
      <c r="A17" s="37"/>
      <c r="B17" s="41" t="s">
        <v>45</v>
      </c>
      <c r="C17" s="15">
        <v>10934865</v>
      </c>
      <c r="D17" s="15">
        <v>2251226.0099999998</v>
      </c>
      <c r="E17" s="15">
        <f>C17+D17</f>
        <v>13186091.01</v>
      </c>
      <c r="F17" s="15">
        <v>12511831.039999999</v>
      </c>
      <c r="G17" s="15">
        <v>12410602.5</v>
      </c>
      <c r="H17" s="15">
        <f t="shared" ref="H17:H23" si="4">E17-F17</f>
        <v>674259.97000000067</v>
      </c>
    </row>
    <row r="18" spans="1:8" x14ac:dyDescent="0.2">
      <c r="A18" s="37"/>
      <c r="B18" s="41" t="s">
        <v>28</v>
      </c>
      <c r="C18" s="15">
        <v>38760792.469999999</v>
      </c>
      <c r="D18" s="15">
        <v>11469715.039999999</v>
      </c>
      <c r="E18" s="15">
        <f t="shared" ref="E18:E23" si="5">C18+D18</f>
        <v>50230507.509999998</v>
      </c>
      <c r="F18" s="15">
        <v>39049491.82</v>
      </c>
      <c r="G18" s="15">
        <v>38845787.740000002</v>
      </c>
      <c r="H18" s="15">
        <f t="shared" si="4"/>
        <v>11181015.689999998</v>
      </c>
    </row>
    <row r="19" spans="1:8" x14ac:dyDescent="0.2">
      <c r="A19" s="37"/>
      <c r="B19" s="41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7"/>
      <c r="B20" s="41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7"/>
      <c r="B21" s="41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7"/>
      <c r="B22" s="41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7"/>
      <c r="B23" s="41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39"/>
      <c r="B24" s="41"/>
      <c r="C24" s="15"/>
      <c r="D24" s="15"/>
      <c r="E24" s="15"/>
      <c r="F24" s="15"/>
      <c r="G24" s="15"/>
      <c r="H24" s="15"/>
    </row>
    <row r="25" spans="1:8" x14ac:dyDescent="0.2">
      <c r="A25" s="40" t="s">
        <v>49</v>
      </c>
      <c r="B25" s="42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7"/>
      <c r="B26" s="41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7"/>
      <c r="B27" s="41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7"/>
      <c r="B28" s="41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7"/>
      <c r="B29" s="41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7"/>
      <c r="B30" s="41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7"/>
      <c r="B31" s="41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7"/>
      <c r="B32" s="41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7"/>
      <c r="B33" s="41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7"/>
      <c r="B34" s="41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39"/>
      <c r="B35" s="41"/>
      <c r="C35" s="15"/>
      <c r="D35" s="15"/>
      <c r="E35" s="15"/>
      <c r="F35" s="15"/>
      <c r="G35" s="15"/>
      <c r="H35" s="15"/>
    </row>
    <row r="36" spans="1:8" x14ac:dyDescent="0.2">
      <c r="A36" s="40" t="s">
        <v>32</v>
      </c>
      <c r="B36" s="42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7"/>
      <c r="B37" s="41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7"/>
      <c r="B38" s="41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7"/>
      <c r="B39" s="41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7"/>
      <c r="B40" s="41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39"/>
      <c r="B41" s="41"/>
      <c r="C41" s="15"/>
      <c r="D41" s="15"/>
      <c r="E41" s="15"/>
      <c r="F41" s="15"/>
      <c r="G41" s="15"/>
      <c r="H41" s="15"/>
    </row>
    <row r="42" spans="1:8" x14ac:dyDescent="0.2">
      <c r="A42" s="45"/>
      <c r="B42" s="46" t="s">
        <v>53</v>
      </c>
      <c r="C42" s="23">
        <f t="shared" ref="C42:H42" si="12">SUM(C36+C25+C16+C6)</f>
        <v>62406668.469999999</v>
      </c>
      <c r="D42" s="23">
        <f t="shared" si="12"/>
        <v>12142530.219999999</v>
      </c>
      <c r="E42" s="23">
        <f t="shared" si="12"/>
        <v>74549198.689999998</v>
      </c>
      <c r="F42" s="23">
        <f t="shared" si="12"/>
        <v>61586468.869999997</v>
      </c>
      <c r="G42" s="23">
        <f t="shared" si="12"/>
        <v>61135058.68</v>
      </c>
      <c r="H42" s="23">
        <f t="shared" si="12"/>
        <v>12962729.819999998</v>
      </c>
    </row>
    <row r="43" spans="1:8" x14ac:dyDescent="0.2">
      <c r="A43" s="36"/>
      <c r="B43" s="36"/>
      <c r="C43" s="36"/>
      <c r="D43" s="36"/>
      <c r="E43" s="36"/>
      <c r="F43" s="36"/>
      <c r="G43" s="36"/>
      <c r="H43" s="36"/>
    </row>
    <row r="44" spans="1:8" x14ac:dyDescent="0.2">
      <c r="A44" s="36"/>
      <c r="B44" s="36"/>
      <c r="C44" s="36"/>
      <c r="D44" s="36"/>
      <c r="E44" s="36"/>
      <c r="F44" s="36"/>
      <c r="G44" s="36"/>
      <c r="H44" s="36"/>
    </row>
    <row r="45" spans="1:8" x14ac:dyDescent="0.2">
      <c r="A45" s="36"/>
      <c r="B45" s="36"/>
      <c r="C45" s="36"/>
      <c r="D45" s="36"/>
      <c r="E45" s="36"/>
      <c r="F45" s="36"/>
      <c r="G45" s="36"/>
      <c r="H45" s="36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2019-10-25T13:43:50Z</cp:lastPrinted>
  <dcterms:created xsi:type="dcterms:W3CDTF">2014-02-10T03:37:14Z</dcterms:created>
  <dcterms:modified xsi:type="dcterms:W3CDTF">2020-01-23T19:26:13Z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